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C26" i="8"/>
  <c r="C18" i="8"/>
  <c r="E53" i="9" l="1"/>
  <c r="D54" i="9"/>
  <c r="E36" i="9"/>
  <c r="D34" i="9"/>
  <c r="E33" i="9"/>
  <c r="E16" i="9"/>
  <c r="D18" i="8"/>
  <c r="C34" i="9"/>
  <c r="E24" i="9"/>
  <c r="E45" i="9"/>
  <c r="C54" i="9"/>
  <c r="E26" i="8"/>
  <c r="C35" i="8"/>
  <c r="E35" i="8" s="1"/>
  <c r="E20" i="8"/>
  <c r="E28" i="8"/>
  <c r="E54" i="9" l="1"/>
  <c r="D56" i="9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<sst xmlns="http://schemas.openxmlformats.org/spreadsheetml/2006/main" count="128" uniqueCount="114">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</sst>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C34" sqref="C34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81" t="s">
        <v>96</v>
      </c>
      <c r="B4" s="182"/>
      <c r="C4" s="183"/>
    </row>
    <row r="5" spans="1:3" ht="12" customHeight="1" x14ac:dyDescent="0.3">
      <c r="A5" s="10">
        <v>1</v>
      </c>
      <c r="B5" s="187" t="s">
        <v>109</v>
      </c>
      <c r="C5" s="188"/>
    </row>
    <row r="6" spans="1:3" ht="12" customHeight="1" x14ac:dyDescent="0.3">
      <c r="A6" s="10">
        <v>2</v>
      </c>
      <c r="B6" s="187" t="s">
        <v>110</v>
      </c>
      <c r="C6" s="188"/>
    </row>
    <row r="7" spans="1:3" ht="12" customHeight="1" x14ac:dyDescent="0.3">
      <c r="A7" s="10">
        <v>3</v>
      </c>
      <c r="B7" s="187" t="s">
        <v>111</v>
      </c>
      <c r="C7" s="188"/>
    </row>
    <row r="8" spans="1:3" ht="12" customHeight="1" x14ac:dyDescent="0.3">
      <c r="A8" s="10">
        <v>4</v>
      </c>
      <c r="B8" s="187"/>
      <c r="C8" s="188"/>
    </row>
    <row r="9" spans="1:3" ht="12" customHeight="1" x14ac:dyDescent="0.3">
      <c r="A9" s="10">
        <v>5</v>
      </c>
      <c r="B9" s="179"/>
      <c r="C9" s="180"/>
    </row>
    <row r="10" spans="1:3" ht="12" customHeight="1" x14ac:dyDescent="0.3">
      <c r="A10" s="11"/>
      <c r="B10" s="12"/>
      <c r="C10" s="13"/>
    </row>
    <row r="11" spans="1:3" ht="12" customHeight="1" x14ac:dyDescent="0.3">
      <c r="A11" s="184" t="s">
        <v>97</v>
      </c>
      <c r="B11" s="185"/>
      <c r="C11" s="186"/>
    </row>
    <row r="12" spans="1:3" ht="12" customHeight="1" x14ac:dyDescent="0.3">
      <c r="A12" s="10">
        <v>1</v>
      </c>
      <c r="B12" s="179" t="s">
        <v>112</v>
      </c>
      <c r="C12" s="180"/>
    </row>
    <row r="13" spans="1:3" ht="12" customHeight="1" x14ac:dyDescent="0.3">
      <c r="A13" s="10">
        <v>2</v>
      </c>
      <c r="B13" s="179" t="s">
        <v>111</v>
      </c>
      <c r="C13" s="180"/>
    </row>
    <row r="14" spans="1:3" ht="12" customHeight="1" x14ac:dyDescent="0.3">
      <c r="A14" s="10">
        <v>3</v>
      </c>
      <c r="B14" s="179"/>
      <c r="C14" s="180"/>
    </row>
    <row r="15" spans="1:3" ht="12" customHeight="1" x14ac:dyDescent="0.3">
      <c r="A15" s="10">
        <v>4</v>
      </c>
      <c r="B15" s="179"/>
      <c r="C15" s="180"/>
    </row>
    <row r="16" spans="1:3" ht="12" customHeight="1" x14ac:dyDescent="0.3">
      <c r="A16" s="10">
        <v>5</v>
      </c>
      <c r="B16" s="179"/>
      <c r="C16" s="180"/>
    </row>
    <row r="17" spans="1:4" ht="12" customHeight="1" x14ac:dyDescent="0.3">
      <c r="A17" s="11"/>
      <c r="B17" s="12"/>
      <c r="C17" s="13"/>
    </row>
    <row r="18" spans="1:4" ht="12" customHeight="1" x14ac:dyDescent="0.3">
      <c r="A18" s="176" t="s">
        <v>100</v>
      </c>
      <c r="B18" s="177"/>
      <c r="C18" s="178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76" t="s">
        <v>99</v>
      </c>
      <c r="B31" s="177"/>
      <c r="C31" s="177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75" t="s">
        <v>103</v>
      </c>
      <c r="C44" s="175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13" zoomScale="90" zoomScaleNormal="100" zoomScaleSheetLayoutView="90" workbookViewId="0">
      <selection activeCell="C13" sqref="C13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1122.82</v>
      </c>
      <c r="D7" s="40">
        <v>4408.9398000000001</v>
      </c>
      <c r="E7" s="41">
        <f>C7+D7</f>
        <v>5531.7597999999998</v>
      </c>
      <c r="F7" s="42"/>
    </row>
    <row r="8" spans="1:6" ht="12" customHeight="1" x14ac:dyDescent="0.3">
      <c r="A8" s="43">
        <v>2</v>
      </c>
      <c r="B8" s="44" t="s">
        <v>9</v>
      </c>
      <c r="C8" s="45">
        <v>77989.440000000017</v>
      </c>
      <c r="D8" s="45">
        <v>133141.86110000001</v>
      </c>
      <c r="E8" s="41">
        <f>C8+D8</f>
        <v>211131.30110000004</v>
      </c>
      <c r="F8" s="42"/>
    </row>
    <row r="9" spans="1:6" ht="12" customHeight="1" x14ac:dyDescent="0.3">
      <c r="A9" s="43">
        <v>3</v>
      </c>
      <c r="B9" s="47" t="s">
        <v>10</v>
      </c>
      <c r="C9" s="45">
        <v>1240646.48</v>
      </c>
      <c r="D9" s="45">
        <v>1879320.2889</v>
      </c>
      <c r="E9" s="41">
        <f t="shared" ref="E9:E17" si="0">C9+D9</f>
        <v>3119966.7689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-1240646.48</v>
      </c>
      <c r="D10" s="48">
        <v>-1879320.2889</v>
      </c>
      <c r="E10" s="41">
        <f t="shared" si="0"/>
        <v>-3119966.7689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3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335987.53</v>
      </c>
      <c r="D16" s="49"/>
      <c r="E16" s="41">
        <f t="shared" si="0"/>
        <v>335987.53</v>
      </c>
    </row>
    <row r="17" spans="1:5" ht="15" x14ac:dyDescent="0.3">
      <c r="A17" s="43">
        <v>9</v>
      </c>
      <c r="B17" s="44" t="s">
        <v>18</v>
      </c>
      <c r="C17" s="45">
        <v>135808.57999999999</v>
      </c>
      <c r="D17" s="45">
        <v>1724.6431</v>
      </c>
      <c r="E17" s="41">
        <f t="shared" si="0"/>
        <v>137533.22309999997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550908.37</v>
      </c>
      <c r="D18" s="51">
        <f>SUM(D7:D8,D11:D17)</f>
        <v>139275.44399999999</v>
      </c>
      <c r="E18" s="52">
        <f>SUM(E7:E8,E11:E17)</f>
        <v>690183.81400000001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1309366.3500000001</v>
      </c>
      <c r="E20" s="41">
        <f t="shared" ref="E20:E26" si="1">C20+D20</f>
        <v>1309366.3500000001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3">
      <c r="A24" s="43">
        <v>15</v>
      </c>
      <c r="B24" s="44" t="s">
        <v>25</v>
      </c>
      <c r="C24" s="45">
        <v>284332.83999999997</v>
      </c>
      <c r="D24" s="45">
        <v>2656.5763000000002</v>
      </c>
      <c r="E24" s="46">
        <f t="shared" si="1"/>
        <v>286989.41629999998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284332.83999999997</v>
      </c>
      <c r="D26" s="51">
        <f>SUM(D20:D25)</f>
        <v>1312022.9263000002</v>
      </c>
      <c r="E26" s="52">
        <f t="shared" si="1"/>
        <v>1596355.7663000003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-12351250.180299999</v>
      </c>
      <c r="D32" s="49"/>
      <c r="E32" s="46">
        <f t="shared" si="2"/>
        <v>-12351250.180299999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v>-906172.17029999942</v>
      </c>
      <c r="D34" s="49"/>
      <c r="E34" s="52">
        <f t="shared" si="2"/>
        <v>-906172.17029999942</v>
      </c>
    </row>
    <row r="35" spans="1:5" ht="15.75" thickBot="1" x14ac:dyDescent="0.35">
      <c r="A35" s="56">
        <v>25</v>
      </c>
      <c r="B35" s="57" t="s">
        <v>34</v>
      </c>
      <c r="C35" s="58">
        <f>C26+C34</f>
        <v>-621839.33029999945</v>
      </c>
      <c r="D35" s="58">
        <f>D26</f>
        <v>1312022.9263000002</v>
      </c>
      <c r="E35" s="59">
        <f>C35+D35</f>
        <v>690183.59600000072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topLeftCell="A53" zoomScale="90" zoomScaleNormal="100" zoomScaleSheetLayoutView="90" workbookViewId="0">
      <selection activeCell="C64" sqref="C64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3506.28</v>
      </c>
      <c r="D7" s="82">
        <v>0</v>
      </c>
      <c r="E7" s="83">
        <f t="shared" ref="E7:E24" si="0">C7+D7</f>
        <v>3506.28</v>
      </c>
    </row>
    <row r="8" spans="1:5" x14ac:dyDescent="0.3">
      <c r="A8" s="79">
        <v>2</v>
      </c>
      <c r="B8" s="84" t="s">
        <v>39</v>
      </c>
      <c r="C8" s="171">
        <f>SUM(C9:C15)</f>
        <v>114698.82</v>
      </c>
      <c r="D8" s="174">
        <f>SUM(D9:D15)</f>
        <v>48983.609700000001</v>
      </c>
      <c r="E8" s="85">
        <f t="shared" si="0"/>
        <v>163682.42970000001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114698.82</v>
      </c>
      <c r="D10" s="82">
        <v>48983.609700000001</v>
      </c>
      <c r="E10" s="85">
        <f t="shared" si="0"/>
        <v>163682.42970000001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/>
      <c r="D20" s="82"/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67886.789999999994</v>
      </c>
      <c r="D21" s="82">
        <v>27211.919999999998</v>
      </c>
      <c r="E21" s="85">
        <f t="shared" si="0"/>
        <v>95098.709999999992</v>
      </c>
    </row>
    <row r="22" spans="1:5" ht="30" x14ac:dyDescent="0.3">
      <c r="A22" s="79">
        <v>5</v>
      </c>
      <c r="B22" s="87" t="s">
        <v>53</v>
      </c>
      <c r="C22" s="81"/>
      <c r="D22" s="82"/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186091.89</v>
      </c>
      <c r="D24" s="95">
        <f>SUM(D7:D8,D21:D23,D16)</f>
        <v>76195.529699999999</v>
      </c>
      <c r="E24" s="96">
        <f t="shared" si="0"/>
        <v>262287.41970000003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24092.77</v>
      </c>
      <c r="E26" s="83">
        <f t="shared" ref="E26:E34" si="1">C26+D26</f>
        <v>24092.77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45732.45</v>
      </c>
      <c r="E28" s="85">
        <f t="shared" si="1"/>
        <v>45732.45</v>
      </c>
    </row>
    <row r="29" spans="1:5" x14ac:dyDescent="0.3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69825.22</v>
      </c>
      <c r="E33" s="107">
        <f t="shared" si="1"/>
        <v>69825.22</v>
      </c>
    </row>
    <row r="34" spans="1:5" ht="15.75" thickBot="1" x14ac:dyDescent="0.35">
      <c r="A34" s="108">
        <v>16</v>
      </c>
      <c r="B34" s="109" t="s">
        <v>65</v>
      </c>
      <c r="C34" s="95">
        <f>C24-C33</f>
        <v>186091.89</v>
      </c>
      <c r="D34" s="110">
        <f>D24-D33</f>
        <v>6370.309699999998</v>
      </c>
      <c r="E34" s="96">
        <f t="shared" si="1"/>
        <v>192462.1997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-186959.34</v>
      </c>
      <c r="D36" s="114">
        <f>D37-D38</f>
        <v>-272</v>
      </c>
      <c r="E36" s="83">
        <f t="shared" ref="E36:E45" si="2">C36+D36</f>
        <v>-187231.34</v>
      </c>
    </row>
    <row r="37" spans="1:5" ht="30" x14ac:dyDescent="0.3">
      <c r="A37" s="79">
        <v>17.100000000000001</v>
      </c>
      <c r="B37" s="115" t="s">
        <v>68</v>
      </c>
      <c r="C37" s="81">
        <v>500</v>
      </c>
      <c r="D37" s="82">
        <v>0</v>
      </c>
      <c r="E37" s="116">
        <f t="shared" si="2"/>
        <v>500</v>
      </c>
    </row>
    <row r="38" spans="1:5" ht="30" x14ac:dyDescent="0.3">
      <c r="A38" s="79">
        <v>17.2</v>
      </c>
      <c r="B38" s="115" t="s">
        <v>69</v>
      </c>
      <c r="C38" s="81">
        <v>187459.34</v>
      </c>
      <c r="D38" s="82">
        <v>272</v>
      </c>
      <c r="E38" s="116">
        <f t="shared" si="2"/>
        <v>187731.34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-9608.74</v>
      </c>
      <c r="D41" s="82"/>
      <c r="E41" s="85">
        <f t="shared" si="2"/>
        <v>-9608.74</v>
      </c>
    </row>
    <row r="42" spans="1:5" ht="30" x14ac:dyDescent="0.3">
      <c r="A42" s="79">
        <v>21</v>
      </c>
      <c r="B42" s="87" t="s">
        <v>73</v>
      </c>
      <c r="C42" s="81">
        <v>77254.17</v>
      </c>
      <c r="D42" s="82"/>
      <c r="E42" s="85">
        <f t="shared" si="2"/>
        <v>77254.17</v>
      </c>
    </row>
    <row r="43" spans="1:5" x14ac:dyDescent="0.3">
      <c r="A43" s="79">
        <v>22</v>
      </c>
      <c r="B43" s="87" t="s">
        <v>74</v>
      </c>
      <c r="C43" s="81">
        <v>0</v>
      </c>
      <c r="D43" s="82"/>
      <c r="E43" s="85">
        <f t="shared" si="2"/>
        <v>0</v>
      </c>
    </row>
    <row r="44" spans="1:5" x14ac:dyDescent="0.3">
      <c r="A44" s="88">
        <v>23</v>
      </c>
      <c r="B44" s="89" t="s">
        <v>75</v>
      </c>
      <c r="C44" s="90">
        <v>174707.47</v>
      </c>
      <c r="D44" s="91">
        <v>0</v>
      </c>
      <c r="E44" s="92">
        <f t="shared" si="2"/>
        <v>174707.47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55393.560000000012</v>
      </c>
      <c r="D45" s="110">
        <f>SUM(D36,D39:D44)</f>
        <v>-272</v>
      </c>
      <c r="E45" s="96">
        <f t="shared" si="2"/>
        <v>55121.560000000012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58490.559999999998</v>
      </c>
      <c r="D47" s="82">
        <v>2969.56</v>
      </c>
      <c r="E47" s="117">
        <f t="shared" ref="E47:E54" si="3">C47+D47</f>
        <v>61460.119999999995</v>
      </c>
    </row>
    <row r="48" spans="1:5" x14ac:dyDescent="0.3">
      <c r="A48" s="79">
        <v>26</v>
      </c>
      <c r="B48" s="87" t="s">
        <v>79</v>
      </c>
      <c r="C48" s="81">
        <v>192520.44</v>
      </c>
      <c r="D48" s="82"/>
      <c r="E48" s="118">
        <f t="shared" si="3"/>
        <v>192520.44</v>
      </c>
    </row>
    <row r="49" spans="1:5" ht="30" x14ac:dyDescent="0.3">
      <c r="A49" s="79">
        <v>27</v>
      </c>
      <c r="B49" s="87" t="s">
        <v>80</v>
      </c>
      <c r="C49" s="81">
        <v>8515.81</v>
      </c>
      <c r="D49" s="82"/>
      <c r="E49" s="118">
        <f t="shared" si="3"/>
        <v>8515.81</v>
      </c>
    </row>
    <row r="50" spans="1:5" x14ac:dyDescent="0.3">
      <c r="A50" s="79">
        <v>28</v>
      </c>
      <c r="B50" s="87" t="s">
        <v>81</v>
      </c>
      <c r="C50" s="81">
        <v>8970.64</v>
      </c>
      <c r="D50" s="82"/>
      <c r="E50" s="118">
        <f t="shared" si="3"/>
        <v>8970.64</v>
      </c>
    </row>
    <row r="51" spans="1:5" x14ac:dyDescent="0.3">
      <c r="A51" s="79">
        <v>29</v>
      </c>
      <c r="B51" s="87" t="s">
        <v>82</v>
      </c>
      <c r="C51" s="81">
        <v>58783.94</v>
      </c>
      <c r="D51" s="82"/>
      <c r="E51" s="118">
        <f t="shared" si="3"/>
        <v>58783.94</v>
      </c>
    </row>
    <row r="52" spans="1:5" x14ac:dyDescent="0.3">
      <c r="A52" s="79">
        <v>30</v>
      </c>
      <c r="B52" s="87" t="s">
        <v>83</v>
      </c>
      <c r="C52" s="81">
        <v>105572.42</v>
      </c>
      <c r="D52" s="82"/>
      <c r="E52" s="118">
        <f t="shared" si="3"/>
        <v>105572.42</v>
      </c>
    </row>
    <row r="53" spans="1:5" x14ac:dyDescent="0.3">
      <c r="A53" s="88">
        <v>31</v>
      </c>
      <c r="B53" s="119" t="s">
        <v>84</v>
      </c>
      <c r="C53" s="120">
        <f>SUM(C47:C52)</f>
        <v>432853.81</v>
      </c>
      <c r="D53" s="121">
        <f>SUM(D47:D52)</f>
        <v>2969.56</v>
      </c>
      <c r="E53" s="122">
        <f t="shared" si="3"/>
        <v>435823.37</v>
      </c>
    </row>
    <row r="54" spans="1:5" ht="15.75" thickBot="1" x14ac:dyDescent="0.35">
      <c r="A54" s="93">
        <v>32</v>
      </c>
      <c r="B54" s="123" t="s">
        <v>85</v>
      </c>
      <c r="C54" s="124">
        <f>C45-C53</f>
        <v>-377460.25</v>
      </c>
      <c r="D54" s="125">
        <f>D45-D53</f>
        <v>-3241.56</v>
      </c>
      <c r="E54" s="126">
        <f t="shared" si="3"/>
        <v>-380701.81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-191368.36</v>
      </c>
      <c r="D56" s="131">
        <f>D34+D54</f>
        <v>3128.749699999998</v>
      </c>
      <c r="E56" s="132">
        <f>C56+D56</f>
        <v>-188239.6103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2305680.5699999998</v>
      </c>
      <c r="D58" s="138"/>
      <c r="E58" s="117">
        <f>C58</f>
        <v>2305680.5699999998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2305680.5699999998</v>
      </c>
      <c r="D61" s="145"/>
      <c r="E61" s="146">
        <f>C61</f>
        <v>2305680.5699999998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-2497048.9299999997</v>
      </c>
      <c r="D63" s="131">
        <f>D56</f>
        <v>3128.749699999998</v>
      </c>
      <c r="E63" s="132">
        <f>C63+D63</f>
        <v>-2493920.1802999997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-2497048.9299999997</v>
      </c>
      <c r="D65" s="131">
        <f>D63</f>
        <v>3128.749699999998</v>
      </c>
      <c r="E65" s="132">
        <f>C65+D65</f>
        <v>-2493920.1802999997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-62.09</v>
      </c>
      <c r="D66" s="158"/>
      <c r="E66" s="146">
        <f>C66</f>
        <v>-62.09</v>
      </c>
    </row>
    <row r="67" spans="1:5" ht="15.75" thickBot="1" x14ac:dyDescent="0.35">
      <c r="A67" s="159">
        <v>42</v>
      </c>
      <c r="B67" s="160" t="s">
        <v>95</v>
      </c>
      <c r="C67" s="161">
        <f>C65+C66</f>
        <v>-2497111.0199999996</v>
      </c>
      <c r="D67" s="161">
        <f>D65</f>
        <v>3128.749699999998</v>
      </c>
      <c r="E67" s="162">
        <f>C67+D67</f>
        <v>-2493982.2702999995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2020-10-15T10:43:19Z</dcterms:modified>
</cp:coreProperties>
</file>